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G8"/>
  <c r="F8"/>
  <c r="F10" s="1"/>
  <c r="F18" s="1"/>
  <c r="F20" s="1"/>
  <c r="F26" s="1"/>
  <c r="F30" s="1"/>
  <c r="F33" s="1"/>
  <c r="E8"/>
  <c r="D8"/>
  <c r="I21"/>
  <c r="D20"/>
  <c r="D26" s="1"/>
  <c r="D30" s="1"/>
  <c r="D33" s="1"/>
  <c r="G18"/>
  <c r="G20" s="1"/>
  <c r="G26" s="1"/>
  <c r="G30" s="1"/>
  <c r="G33" s="1"/>
  <c r="E10"/>
  <c r="E18" s="1"/>
  <c r="E20" s="1"/>
  <c r="E26" s="1"/>
  <c r="E30" s="1"/>
  <c r="E33" s="1"/>
  <c r="H18"/>
  <c r="H20" s="1"/>
  <c r="H26" s="1"/>
  <c r="H30" s="1"/>
  <c r="D10"/>
</calcChain>
</file>

<file path=xl/sharedStrings.xml><?xml version="1.0" encoding="utf-8"?>
<sst xmlns="http://schemas.openxmlformats.org/spreadsheetml/2006/main" count="77" uniqueCount="43">
  <si>
    <t>Date</t>
  </si>
  <si>
    <t>Expense</t>
  </si>
  <si>
    <t>Type</t>
  </si>
  <si>
    <t>W Newton</t>
  </si>
  <si>
    <t>Pembroke</t>
  </si>
  <si>
    <t>W Brook</t>
  </si>
  <si>
    <t>Gren Pk</t>
  </si>
  <si>
    <t>Well</t>
  </si>
  <si>
    <t>W Canton</t>
  </si>
  <si>
    <t>Clare Pk</t>
  </si>
  <si>
    <t>net cr/def</t>
  </si>
  <si>
    <t>6/2-4/14</t>
  </si>
  <si>
    <t>stones</t>
  </si>
  <si>
    <t>Deposits</t>
  </si>
  <si>
    <t>by Alley</t>
  </si>
  <si>
    <t>2014 Fund</t>
  </si>
  <si>
    <t xml:space="preserve">Raising, </t>
  </si>
  <si>
    <t>tiller</t>
  </si>
  <si>
    <t>sub total exp</t>
  </si>
  <si>
    <t>plus prev</t>
  </si>
  <si>
    <t>cr/def</t>
  </si>
  <si>
    <t>add deposits</t>
  </si>
  <si>
    <t>as of 7-21</t>
  </si>
  <si>
    <t>as of Nov</t>
  </si>
  <si>
    <t>17, 2014</t>
  </si>
  <si>
    <t>5/6 - 11/17</t>
  </si>
  <si>
    <t>deposit</t>
  </si>
  <si>
    <t>Raising</t>
  </si>
  <si>
    <t>Totals</t>
  </si>
  <si>
    <t>2015 Fund</t>
  </si>
  <si>
    <t>as of Apr</t>
  </si>
  <si>
    <t>13, 2015</t>
  </si>
  <si>
    <t>gloves</t>
  </si>
  <si>
    <t>adjust new</t>
  </si>
  <si>
    <t>sub totals</t>
  </si>
  <si>
    <t>debit</t>
  </si>
  <si>
    <t>credit</t>
  </si>
  <si>
    <t>as of May</t>
  </si>
  <si>
    <t>20, 2015</t>
  </si>
  <si>
    <t>Bal Fwd:</t>
  </si>
  <si>
    <t>cr/def 5/5/2014</t>
  </si>
  <si>
    <t>tiller charge*</t>
  </si>
  <si>
    <t>Fund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</si>
</sst>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8" formatCode="&quot;$&quot;#,##0.00_);[Red]\(&quot;$&quot;#,##0.00\)"/>
    <numFmt numFmtId="164" formatCode="&quot;$&quot;#,##0.0"/>
    <numFmt numFmtId="165" formatCode="&quot;$&quot;#,##0.00"/>
    <numFmt numFmtId="166" formatCode="00000"/>
    <numFmt numFmtId="167" formatCode="&quot;$&quot;#,##0"/>
    <numFmt numFmtId="168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0" xfId="0" applyNumberFormat="1"/>
    <xf numFmtId="1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165" fontId="1" fillId="0" borderId="0" xfId="0" applyNumberFormat="1" applyFont="1"/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8" fontId="0" fillId="0" borderId="0" xfId="0" applyNumberFormat="1"/>
    <xf numFmtId="0" fontId="0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609600</xdr:colOff>
      <xdr:row>2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6086475" y="1986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609600</xdr:colOff>
      <xdr:row>2</xdr:row>
      <xdr:rowOff>57150</xdr:rowOff>
    </xdr:from>
    <xdr:ext cx="184731" cy="264560"/>
    <xdr:sp macro="" textlink="">
      <xdr:nvSpPr>
        <xdr:cNvPr id="5" name="TextBox 4"/>
        <xdr:cNvSpPr txBox="1"/>
      </xdr:nvSpPr>
      <xdr:spPr>
        <a:xfrm>
          <a:off x="6267450" y="1986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view="pageLayout" zoomScaleNormal="100" workbookViewId="0">
      <selection activeCell="B21" sqref="B21"/>
    </sheetView>
  </sheetViews>
  <sheetFormatPr defaultRowHeight="15"/>
  <cols>
    <col min="1" max="1" width="12.5703125" customWidth="1"/>
  </cols>
  <sheetData>
    <row r="1" spans="1:1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3</v>
      </c>
      <c r="J1" s="3" t="s">
        <v>4</v>
      </c>
      <c r="K1" s="5" t="s">
        <v>5</v>
      </c>
      <c r="L1" s="3" t="s">
        <v>6</v>
      </c>
      <c r="M1" s="3" t="s">
        <v>7</v>
      </c>
    </row>
    <row r="2" spans="1:13">
      <c r="A2" s="1"/>
      <c r="B2" s="2"/>
      <c r="C2" s="3"/>
      <c r="D2" s="3" t="s">
        <v>4</v>
      </c>
      <c r="E2" s="3" t="s">
        <v>5</v>
      </c>
      <c r="F2" s="3" t="s">
        <v>8</v>
      </c>
      <c r="G2" s="3" t="s">
        <v>9</v>
      </c>
      <c r="H2" s="3" t="s">
        <v>9</v>
      </c>
      <c r="I2" s="4" t="s">
        <v>4</v>
      </c>
      <c r="J2" s="3" t="s">
        <v>5</v>
      </c>
      <c r="K2" s="5" t="s">
        <v>8</v>
      </c>
      <c r="L2" s="3" t="s">
        <v>9</v>
      </c>
      <c r="M2" s="3" t="s">
        <v>9</v>
      </c>
    </row>
    <row r="3" spans="1:13">
      <c r="A3" s="1" t="s">
        <v>39</v>
      </c>
      <c r="B3" s="2"/>
      <c r="C3" s="3"/>
      <c r="D3" s="3"/>
      <c r="E3" s="3"/>
      <c r="F3" s="3"/>
      <c r="G3" s="3"/>
      <c r="H3" s="3"/>
      <c r="I3" s="6"/>
      <c r="J3" s="5"/>
    </row>
    <row r="4" spans="1:13">
      <c r="A4" s="7" t="s">
        <v>40</v>
      </c>
      <c r="B4" s="8"/>
      <c r="C4" s="7"/>
      <c r="D4" s="8">
        <v>-274.29000000000002</v>
      </c>
      <c r="E4" s="8">
        <v>30.78</v>
      </c>
      <c r="F4" s="8">
        <v>182.63</v>
      </c>
      <c r="G4" s="8">
        <v>241.85</v>
      </c>
      <c r="H4" s="8">
        <v>-117.65</v>
      </c>
      <c r="I4" s="6"/>
      <c r="J4" s="5"/>
    </row>
    <row r="5" spans="1:13">
      <c r="A5" s="1" t="s">
        <v>11</v>
      </c>
      <c r="B5" s="10">
        <v>60.24</v>
      </c>
      <c r="C5" s="3" t="s">
        <v>12</v>
      </c>
      <c r="D5" s="10"/>
      <c r="E5" s="5"/>
      <c r="F5" s="10"/>
      <c r="G5" s="10">
        <v>40.159999999999997</v>
      </c>
      <c r="H5" s="10">
        <v>20.079999999999998</v>
      </c>
      <c r="I5" s="13" t="s">
        <v>13</v>
      </c>
      <c r="J5" s="11" t="s">
        <v>14</v>
      </c>
      <c r="K5" s="12" t="s">
        <v>15</v>
      </c>
      <c r="L5" s="11" t="s">
        <v>16</v>
      </c>
      <c r="M5" s="11" t="s">
        <v>25</v>
      </c>
    </row>
    <row r="6" spans="1:13">
      <c r="A6" s="1">
        <v>41801</v>
      </c>
      <c r="B6" s="10">
        <v>20.079999999999998</v>
      </c>
      <c r="C6" s="3" t="s">
        <v>12</v>
      </c>
      <c r="D6" s="3"/>
      <c r="E6" s="10">
        <v>11.48</v>
      </c>
      <c r="F6" s="10">
        <v>8.6</v>
      </c>
      <c r="G6" s="10"/>
      <c r="H6" s="10"/>
      <c r="I6" s="21">
        <v>258</v>
      </c>
      <c r="J6" s="21">
        <v>650</v>
      </c>
      <c r="K6" s="21">
        <v>800</v>
      </c>
      <c r="L6" s="14"/>
      <c r="M6" s="10"/>
    </row>
    <row r="7" spans="1:13">
      <c r="A7" s="1">
        <v>41839</v>
      </c>
      <c r="B7" s="10">
        <v>132.53</v>
      </c>
      <c r="C7" s="3" t="s">
        <v>17</v>
      </c>
      <c r="D7" s="10">
        <v>26.5</v>
      </c>
      <c r="E7" s="10">
        <v>26.5</v>
      </c>
      <c r="F7" s="10">
        <v>26.51</v>
      </c>
      <c r="G7" s="10">
        <v>26.51</v>
      </c>
      <c r="H7" s="10">
        <v>26.51</v>
      </c>
      <c r="I7" s="6"/>
      <c r="J7" s="5"/>
    </row>
    <row r="8" spans="1:13">
      <c r="A8" s="1" t="s">
        <v>18</v>
      </c>
      <c r="B8" s="10" t="s">
        <v>19</v>
      </c>
      <c r="C8" s="15" t="s">
        <v>20</v>
      </c>
      <c r="D8" s="5">
        <f>D4-D7</f>
        <v>-300.79000000000002</v>
      </c>
      <c r="E8" s="5">
        <f>E4-E6-E7</f>
        <v>-7.1999999999999993</v>
      </c>
      <c r="F8" s="5">
        <f>F4-F6-F7</f>
        <v>147.52000000000001</v>
      </c>
      <c r="G8" s="5">
        <f>G4-G5-G7</f>
        <v>175.18</v>
      </c>
      <c r="H8" s="5">
        <f>H4-H5-H7</f>
        <v>-164.24</v>
      </c>
      <c r="I8" s="6"/>
      <c r="J8" s="5"/>
    </row>
    <row r="9" spans="1:13">
      <c r="A9" s="1" t="s">
        <v>21</v>
      </c>
      <c r="B9" s="16"/>
      <c r="C9" s="17"/>
      <c r="D9" s="10">
        <v>258</v>
      </c>
      <c r="E9" s="10">
        <v>650</v>
      </c>
      <c r="F9" s="10">
        <v>800</v>
      </c>
      <c r="G9" s="14"/>
      <c r="H9" s="10"/>
      <c r="I9" s="13"/>
      <c r="J9" s="18"/>
      <c r="K9" s="19"/>
      <c r="L9" s="11"/>
      <c r="M9" s="11"/>
    </row>
    <row r="10" spans="1:13">
      <c r="A10" s="7" t="s">
        <v>10</v>
      </c>
      <c r="B10" s="7" t="s">
        <v>22</v>
      </c>
      <c r="C10" s="20">
        <v>2014</v>
      </c>
      <c r="D10" s="8">
        <f>D8+D9</f>
        <v>-42.79000000000002</v>
      </c>
      <c r="E10" s="8">
        <f t="shared" ref="E10:F10" si="0">E8+E9</f>
        <v>642.79999999999995</v>
      </c>
      <c r="F10" s="8">
        <f t="shared" si="0"/>
        <v>947.52</v>
      </c>
      <c r="G10" s="8">
        <v>175.18</v>
      </c>
      <c r="H10" s="8">
        <v>-164.24</v>
      </c>
      <c r="I10" s="4"/>
      <c r="J10" s="16"/>
      <c r="K10" s="21"/>
      <c r="L10" s="22"/>
      <c r="M10" s="21"/>
    </row>
    <row r="11" spans="1:13">
      <c r="A11" s="1">
        <v>41877</v>
      </c>
      <c r="B11" s="2"/>
      <c r="C11" s="3" t="s">
        <v>26</v>
      </c>
      <c r="D11" s="3"/>
      <c r="E11" s="3"/>
      <c r="F11" s="3"/>
      <c r="G11" s="3"/>
      <c r="H11" s="3"/>
      <c r="I11" s="21">
        <v>50</v>
      </c>
      <c r="J11" s="5"/>
      <c r="K11" s="21">
        <v>50</v>
      </c>
      <c r="M11" s="21">
        <v>25</v>
      </c>
    </row>
    <row r="12" spans="1:13">
      <c r="A12" s="1">
        <v>41900</v>
      </c>
      <c r="B12" s="2"/>
      <c r="C12" s="3" t="s">
        <v>26</v>
      </c>
      <c r="D12" s="3"/>
      <c r="E12" s="3"/>
      <c r="F12" s="3"/>
      <c r="G12" s="3"/>
      <c r="H12" s="3"/>
      <c r="I12" s="21">
        <v>25</v>
      </c>
      <c r="J12" s="5"/>
    </row>
    <row r="13" spans="1:13">
      <c r="A13" s="1">
        <v>41904</v>
      </c>
      <c r="B13" s="10">
        <v>46.4</v>
      </c>
      <c r="C13" s="3" t="s">
        <v>12</v>
      </c>
      <c r="D13" s="3"/>
      <c r="E13" s="3"/>
      <c r="F13" s="3"/>
      <c r="G13" s="3"/>
      <c r="H13" s="10">
        <v>46.4</v>
      </c>
      <c r="I13" s="4"/>
      <c r="J13" s="5"/>
    </row>
    <row r="14" spans="1:13">
      <c r="A14" s="1">
        <v>41905</v>
      </c>
      <c r="B14" s="10">
        <v>48.41</v>
      </c>
      <c r="C14" s="3" t="s">
        <v>12</v>
      </c>
      <c r="D14" s="3"/>
      <c r="E14" s="3"/>
      <c r="F14" s="3"/>
      <c r="G14" s="3"/>
      <c r="H14" s="10">
        <v>48.41</v>
      </c>
      <c r="I14" s="6"/>
      <c r="J14" s="5"/>
    </row>
    <row r="15" spans="1:13">
      <c r="A15" s="1">
        <v>41919</v>
      </c>
      <c r="B15" s="10">
        <v>60.24</v>
      </c>
      <c r="C15" s="3" t="s">
        <v>12</v>
      </c>
      <c r="D15" s="3"/>
      <c r="E15" s="10">
        <v>54.24</v>
      </c>
      <c r="F15" s="3"/>
      <c r="G15" s="10">
        <v>6</v>
      </c>
      <c r="H15" s="3"/>
      <c r="I15" s="6"/>
      <c r="J15" s="5"/>
    </row>
    <row r="16" spans="1:13">
      <c r="A16" s="1">
        <v>41926</v>
      </c>
      <c r="B16" s="10">
        <v>20.079999999999998</v>
      </c>
      <c r="C16" s="3" t="s">
        <v>12</v>
      </c>
      <c r="D16" s="3"/>
      <c r="E16" s="3"/>
      <c r="F16" s="10">
        <v>20.079999999999998</v>
      </c>
      <c r="G16" s="3"/>
      <c r="H16" s="3"/>
      <c r="I16" s="6"/>
      <c r="J16" s="5"/>
    </row>
    <row r="17" spans="1:13">
      <c r="A17" s="1">
        <v>41927</v>
      </c>
      <c r="B17" s="10">
        <v>20.079999999999998</v>
      </c>
      <c r="C17" s="3" t="s">
        <v>12</v>
      </c>
      <c r="D17" s="3"/>
      <c r="E17" s="10">
        <v>20.079999999999998</v>
      </c>
      <c r="F17" s="3"/>
      <c r="G17" s="3"/>
      <c r="H17" s="3"/>
      <c r="I17" s="6"/>
      <c r="J17" s="5"/>
    </row>
    <row r="18" spans="1:13">
      <c r="A18" s="1" t="s">
        <v>18</v>
      </c>
      <c r="B18" s="10" t="s">
        <v>19</v>
      </c>
      <c r="C18" s="15" t="s">
        <v>20</v>
      </c>
      <c r="D18" s="8">
        <v>-42.79</v>
      </c>
      <c r="E18" s="5">
        <f>E10-E15-E17</f>
        <v>568.4799999999999</v>
      </c>
      <c r="F18" s="5">
        <f>F10-F16</f>
        <v>927.43999999999994</v>
      </c>
      <c r="G18" s="5">
        <f>G10-G15</f>
        <v>169.18</v>
      </c>
      <c r="H18" s="5">
        <f>H10-H13-H14</f>
        <v>-259.05</v>
      </c>
      <c r="I18" s="6"/>
      <c r="J18" s="5"/>
    </row>
    <row r="19" spans="1:13">
      <c r="A19" s="1" t="s">
        <v>21</v>
      </c>
      <c r="B19" s="2"/>
      <c r="C19" s="3"/>
      <c r="D19" s="10">
        <v>75</v>
      </c>
      <c r="E19" s="3"/>
      <c r="F19" s="10">
        <v>50</v>
      </c>
      <c r="G19" s="3"/>
      <c r="H19" s="10">
        <v>25</v>
      </c>
      <c r="I19" s="6"/>
      <c r="J19" s="5"/>
    </row>
    <row r="20" spans="1:13">
      <c r="A20" s="7" t="s">
        <v>10</v>
      </c>
      <c r="B20" s="7" t="s">
        <v>23</v>
      </c>
      <c r="C20" s="20" t="s">
        <v>24</v>
      </c>
      <c r="D20" s="5">
        <f>D18+D19</f>
        <v>32.21</v>
      </c>
      <c r="E20" s="5">
        <f t="shared" ref="E20:H20" si="1">E18+E19</f>
        <v>568.4799999999999</v>
      </c>
      <c r="F20" s="5">
        <f t="shared" si="1"/>
        <v>977.43999999999994</v>
      </c>
      <c r="G20" s="5">
        <f t="shared" si="1"/>
        <v>169.18</v>
      </c>
      <c r="H20" s="5">
        <f t="shared" si="1"/>
        <v>-234.05</v>
      </c>
      <c r="I20" s="14"/>
      <c r="J20" s="5"/>
    </row>
    <row r="21" spans="1:13">
      <c r="A21" s="28" t="s">
        <v>42</v>
      </c>
      <c r="B21" s="23" t="s">
        <v>27</v>
      </c>
      <c r="C21" s="24" t="s">
        <v>28</v>
      </c>
      <c r="D21" s="3"/>
      <c r="E21" s="3"/>
      <c r="F21" s="3"/>
      <c r="G21" s="3"/>
      <c r="H21" s="3"/>
      <c r="I21" s="21">
        <f>SUM(I6:I20)</f>
        <v>333</v>
      </c>
      <c r="J21" s="16">
        <v>1185</v>
      </c>
      <c r="K21" s="21">
        <v>1265</v>
      </c>
      <c r="M21" s="21">
        <v>25</v>
      </c>
    </row>
    <row r="22" spans="1:13">
      <c r="A22" s="1">
        <v>41986</v>
      </c>
      <c r="B22" s="10">
        <v>21.09</v>
      </c>
      <c r="C22" s="3" t="s">
        <v>12</v>
      </c>
      <c r="D22" s="10">
        <v>21.09</v>
      </c>
      <c r="E22" s="3"/>
      <c r="F22" s="3"/>
      <c r="G22" s="3"/>
      <c r="H22" s="3"/>
      <c r="I22" s="6"/>
      <c r="J22" s="5"/>
    </row>
    <row r="23" spans="1:13">
      <c r="A23" s="1">
        <v>41988</v>
      </c>
      <c r="B23" s="10">
        <v>42.84</v>
      </c>
      <c r="C23" s="3" t="s">
        <v>12</v>
      </c>
      <c r="D23" s="10">
        <v>28.84</v>
      </c>
      <c r="E23" s="3"/>
      <c r="F23" s="10">
        <v>14</v>
      </c>
      <c r="G23" s="3"/>
      <c r="H23" s="3"/>
      <c r="I23" s="6"/>
      <c r="J23" s="5"/>
    </row>
    <row r="24" spans="1:13">
      <c r="A24" s="1">
        <v>42094</v>
      </c>
      <c r="B24" s="10">
        <v>192.97</v>
      </c>
      <c r="C24" s="3" t="s">
        <v>17</v>
      </c>
      <c r="D24" s="10">
        <v>38.6</v>
      </c>
      <c r="E24" s="10">
        <v>38.6</v>
      </c>
      <c r="F24" s="10">
        <v>38.590000000000003</v>
      </c>
      <c r="G24" s="10">
        <v>38.590000000000003</v>
      </c>
      <c r="H24" s="10">
        <v>38.590000000000003</v>
      </c>
      <c r="I24" s="14"/>
      <c r="J24" s="5"/>
      <c r="K24" s="25" t="s">
        <v>29</v>
      </c>
      <c r="L24" s="25" t="s">
        <v>27</v>
      </c>
    </row>
    <row r="25" spans="1:13">
      <c r="A25" s="1">
        <v>42107</v>
      </c>
      <c r="B25" s="10"/>
      <c r="C25" s="3" t="s">
        <v>26</v>
      </c>
      <c r="D25" s="3"/>
      <c r="E25" s="3"/>
      <c r="F25" s="3"/>
      <c r="G25" s="3"/>
      <c r="H25" s="10">
        <v>272.64</v>
      </c>
      <c r="I25" s="6"/>
      <c r="J25" s="5"/>
      <c r="M25" s="10">
        <v>272.64</v>
      </c>
    </row>
    <row r="26" spans="1:13">
      <c r="A26" s="7" t="s">
        <v>10</v>
      </c>
      <c r="B26" s="7" t="s">
        <v>30</v>
      </c>
      <c r="C26" s="20" t="s">
        <v>31</v>
      </c>
      <c r="D26" s="5">
        <f>D20-D22-D23-D24</f>
        <v>-56.32</v>
      </c>
      <c r="E26" s="5">
        <f>E20-E24</f>
        <v>529.87999999999988</v>
      </c>
      <c r="F26" s="5">
        <f>F20-F23-F24</f>
        <v>924.84999999999991</v>
      </c>
      <c r="G26" s="5">
        <f>G20-G24</f>
        <v>130.59</v>
      </c>
      <c r="H26" s="5">
        <f>H20-H24+H25</f>
        <v>0</v>
      </c>
      <c r="I26" s="6"/>
      <c r="J26" s="5"/>
    </row>
    <row r="27" spans="1:13">
      <c r="A27" s="1">
        <v>42118</v>
      </c>
      <c r="B27" s="10">
        <v>20.079999999999998</v>
      </c>
      <c r="C27" s="3" t="s">
        <v>12</v>
      </c>
      <c r="D27" s="10"/>
      <c r="E27" s="3"/>
      <c r="F27" s="10">
        <v>2.88</v>
      </c>
      <c r="G27" s="10">
        <v>14.32</v>
      </c>
      <c r="H27" s="10">
        <v>2.88</v>
      </c>
      <c r="I27" s="14"/>
      <c r="J27" s="5"/>
    </row>
    <row r="28" spans="1:13">
      <c r="A28" s="9">
        <v>42119</v>
      </c>
      <c r="B28" s="10">
        <v>20.079999999999998</v>
      </c>
      <c r="C28" s="3" t="s">
        <v>12</v>
      </c>
      <c r="D28" s="10">
        <v>20.079999999999998</v>
      </c>
      <c r="E28" s="5"/>
      <c r="F28" s="5"/>
      <c r="G28" s="5"/>
      <c r="H28" s="5"/>
      <c r="I28" s="14"/>
      <c r="J28" s="5"/>
    </row>
    <row r="29" spans="1:13">
      <c r="A29" s="1">
        <v>42119</v>
      </c>
      <c r="B29" s="10">
        <v>1.75</v>
      </c>
      <c r="C29" s="3" t="s">
        <v>32</v>
      </c>
      <c r="D29" s="10">
        <v>0.35</v>
      </c>
      <c r="E29" s="10">
        <v>0.35</v>
      </c>
      <c r="F29" s="10">
        <v>0.35</v>
      </c>
      <c r="G29" s="10">
        <v>0.35</v>
      </c>
      <c r="H29" s="10">
        <v>0.35</v>
      </c>
      <c r="I29" s="26"/>
      <c r="J29" s="5"/>
    </row>
    <row r="30" spans="1:13">
      <c r="A30" s="1" t="s">
        <v>33</v>
      </c>
      <c r="B30" s="10"/>
      <c r="C30" s="3" t="s">
        <v>34</v>
      </c>
      <c r="D30" s="10">
        <f>D26-D28-D29</f>
        <v>-76.75</v>
      </c>
      <c r="E30" s="5">
        <f>E26-E29</f>
        <v>529.52999999999986</v>
      </c>
      <c r="F30" s="5">
        <f>F26+F27+F29</f>
        <v>928.07999999999993</v>
      </c>
      <c r="G30" s="5">
        <f>G26+G27+G29</f>
        <v>145.26</v>
      </c>
      <c r="H30" s="5">
        <f>H26+H27+H29</f>
        <v>3.23</v>
      </c>
      <c r="I30" s="6"/>
      <c r="J30" s="5"/>
    </row>
    <row r="31" spans="1:13">
      <c r="A31" s="1" t="s">
        <v>41</v>
      </c>
      <c r="B31" s="10"/>
      <c r="C31" s="3" t="s">
        <v>35</v>
      </c>
      <c r="D31" s="10">
        <v>25</v>
      </c>
      <c r="E31" s="5"/>
      <c r="F31" s="5"/>
      <c r="G31" s="5"/>
      <c r="H31" s="5"/>
      <c r="I31" s="6"/>
      <c r="J31" s="5"/>
    </row>
    <row r="32" spans="1:13">
      <c r="A32" s="7"/>
      <c r="B32" s="7"/>
      <c r="C32" s="27" t="s">
        <v>36</v>
      </c>
      <c r="D32" s="10"/>
      <c r="E32" s="10">
        <v>-6.25</v>
      </c>
      <c r="F32" s="10">
        <v>-6.25</v>
      </c>
      <c r="G32" s="10">
        <v>-6.25</v>
      </c>
      <c r="H32" s="10">
        <v>-6.25</v>
      </c>
      <c r="I32" s="14"/>
      <c r="J32" s="5"/>
    </row>
    <row r="33" spans="1:13">
      <c r="A33" s="7" t="s">
        <v>10</v>
      </c>
      <c r="B33" s="7" t="s">
        <v>37</v>
      </c>
      <c r="C33" s="20" t="s">
        <v>38</v>
      </c>
      <c r="D33" s="10">
        <f>D30-D31</f>
        <v>-101.75</v>
      </c>
      <c r="E33" s="5">
        <f>SUM(E30:E32)</f>
        <v>523.27999999999986</v>
      </c>
      <c r="F33" s="5">
        <f>SUM(F30:F32)</f>
        <v>921.82999999999993</v>
      </c>
      <c r="G33" s="5">
        <f>SUM(G30:G32)</f>
        <v>139.01</v>
      </c>
      <c r="H33" s="10">
        <v>3.02</v>
      </c>
      <c r="I33" s="6"/>
      <c r="J33" s="5"/>
      <c r="M33" s="10"/>
    </row>
    <row r="34" spans="1:13">
      <c r="A34" s="7"/>
      <c r="B34" s="7"/>
      <c r="C34" s="20"/>
      <c r="D34" s="5"/>
      <c r="E34" s="5"/>
      <c r="F34" s="5"/>
      <c r="G34" s="5"/>
      <c r="H34" s="5"/>
    </row>
  </sheetData>
  <printOptions gridLines="1"/>
  <pageMargins left="0.7" right="0.7" top="0.75" bottom="0.75" header="0.3" footer="0.3"/>
  <pageSetup orientation="landscape" horizontalDpi="300" verticalDpi="300" r:id="rId1"/>
  <headerFooter>
    <oddHeader>&amp;CPBNA ALLEY FUND SUMMARY&amp;R4</oddHeader>
    <oddFooter>&amp;L*Charge to West Newton/Pembroke alley at the rate of $25/season (fall or spring) for the new tiller aquired May 2014 until that alley is paved.  Previous charges for the new tiller to the other alleys reduced by $6.25 each.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Huhta</dc:creator>
  <cp:lastModifiedBy> Huhta</cp:lastModifiedBy>
  <cp:lastPrinted>2015-05-03T14:57:00Z</cp:lastPrinted>
  <dcterms:created xsi:type="dcterms:W3CDTF">2014-11-18T16:27:34Z</dcterms:created>
  <dcterms:modified xsi:type="dcterms:W3CDTF">2015-05-03T15:07:39Z</dcterms:modified>
</cp:coreProperties>
</file>